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5" i="1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K5"/>
  <c r="J5"/>
  <c r="I5"/>
  <c r="H5"/>
  <c r="G5"/>
  <c r="F5"/>
  <c r="E5"/>
  <c r="D5"/>
  <c r="C5"/>
  <c r="B5"/>
  <c r="A5"/>
</calcChain>
</file>

<file path=xl/sharedStrings.xml><?xml version="1.0" encoding="utf-8"?>
<sst xmlns="http://schemas.openxmlformats.org/spreadsheetml/2006/main" count="44" uniqueCount="36">
  <si>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</si>
  <si>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Законодательного Собрания Тверской области седьмого созыва</t>
  </si>
  <si>
    <t>Тверская область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</si>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</sst>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4" workbookViewId="0">
      <selection activeCell="R4" sqref="R4"/>
    </sheetView>
  </sheetViews>
  <sheetFormatPr defaultRowHeight="15"/>
  <cols>
    <col min="1" max="1" width="8.140625" customWidth="1"/>
    <col min="2" max="2" width="13.7109375" customWidth="1"/>
    <col min="3" max="3" width="4.7109375" customWidth="1"/>
    <col min="4" max="10" width="13.7109375" customWidth="1"/>
    <col min="11" max="11" width="14.7109375" customWidth="1"/>
    <col min="12" max="12" width="9.140625" customWidth="1"/>
  </cols>
  <sheetData>
    <row r="1" spans="1:12" ht="42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>
      <c r="K4" s="1" t="s">
        <v>3</v>
      </c>
    </row>
    <row r="5" spans="1:12" ht="108.75" customHeight="1">
      <c r="A5" s="2" t="str">
        <f>"№ строки"</f>
        <v>№ строки</v>
      </c>
      <c r="B5" s="3" t="str">
        <f>"Строка финансового отчета"</f>
        <v>Строка финансового отчета</v>
      </c>
      <c r="C5" s="5" t="str">
        <f>"Шифр строки"</f>
        <v>Шифр строки</v>
      </c>
      <c r="D5" s="5" t="str">
        <f>"Итого по всем кандидатам"</f>
        <v>Итого по всем кандидатам</v>
      </c>
      <c r="E5" s="6" t="str">
        <f>"Акишин Алексей Васильевич"</f>
        <v>Акишин Алексей Васильевич</v>
      </c>
      <c r="F5" s="6" t="str">
        <f>"Михайлова Светлана Станиславовна"</f>
        <v>Михайлова Светлана Станиславовна</v>
      </c>
      <c r="G5" s="6" t="str">
        <f>"Нечаев Александр Николаевич"</f>
        <v>Нечаев Александр Николаевич</v>
      </c>
      <c r="H5" s="6" t="str">
        <f>"Плешанов Анатолий Михайлович"</f>
        <v>Плешанов Анатолий Михайлович</v>
      </c>
      <c r="I5" s="6" t="str">
        <f>"Слепышев Александр Викторович"</f>
        <v>Слепышев Александр Викторович</v>
      </c>
      <c r="J5" s="6" t="str">
        <f>"Соколов Эдуард Владимирович"</f>
        <v>Соколов Эдуард Владимирович</v>
      </c>
      <c r="K5" s="6" t="str">
        <f>"Избирательный округ (Конаковский), всего"</f>
        <v>Избирательный округ (Конаковский), всего</v>
      </c>
    </row>
    <row r="6" spans="1:12">
      <c r="A6" s="8" t="s">
        <v>4</v>
      </c>
      <c r="B6" s="3" t="str">
        <f>"2"</f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4"/>
    </row>
    <row r="7" spans="1:12" ht="66" customHeight="1">
      <c r="A7" s="9" t="s">
        <v>4</v>
      </c>
      <c r="B7" s="10" t="str">
        <f>"Поступило средств в избирательный фонд, всего"</f>
        <v>Поступило средств в избирательный фонд, всего</v>
      </c>
      <c r="C7" s="11">
        <v>10</v>
      </c>
      <c r="D7" s="12">
        <v>707460</v>
      </c>
      <c r="E7" s="12">
        <v>0</v>
      </c>
      <c r="F7" s="12">
        <v>2460</v>
      </c>
      <c r="G7" s="12">
        <v>0</v>
      </c>
      <c r="H7" s="12">
        <v>0</v>
      </c>
      <c r="I7" s="12">
        <v>640000</v>
      </c>
      <c r="J7" s="12">
        <v>65000</v>
      </c>
      <c r="K7" s="12">
        <v>707460</v>
      </c>
      <c r="L7" s="7"/>
    </row>
    <row r="8" spans="1:12" ht="14.25" customHeight="1">
      <c r="A8" s="9" t="s">
        <v>5</v>
      </c>
      <c r="B8" s="11" t="str">
        <f>"в том числе"</f>
        <v>в том числе</v>
      </c>
      <c r="C8" s="11"/>
      <c r="D8" s="12"/>
      <c r="E8" s="12"/>
      <c r="F8" s="12"/>
      <c r="G8" s="12"/>
      <c r="H8" s="12"/>
      <c r="I8" s="12"/>
      <c r="J8" s="12"/>
      <c r="K8" s="12"/>
      <c r="L8" s="7"/>
    </row>
    <row r="9" spans="1:12" ht="103.5" customHeight="1">
      <c r="A9" s="9" t="s">
        <v>6</v>
      </c>
      <c r="B9" s="10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9" s="11">
        <v>20</v>
      </c>
      <c r="D9" s="12">
        <v>707460</v>
      </c>
      <c r="E9" s="12">
        <v>0</v>
      </c>
      <c r="F9" s="12">
        <v>2460</v>
      </c>
      <c r="G9" s="12">
        <v>0</v>
      </c>
      <c r="H9" s="12">
        <v>0</v>
      </c>
      <c r="I9" s="12">
        <v>640000</v>
      </c>
      <c r="J9" s="12">
        <v>65000</v>
      </c>
      <c r="K9" s="12">
        <v>707460</v>
      </c>
      <c r="L9" s="7"/>
    </row>
    <row r="10" spans="1:12">
      <c r="A10" s="9" t="s">
        <v>5</v>
      </c>
      <c r="B10" s="11" t="str">
        <f>"из них"</f>
        <v>из них</v>
      </c>
      <c r="C10" s="11"/>
      <c r="D10" s="12"/>
      <c r="E10" s="12"/>
      <c r="F10" s="12"/>
      <c r="G10" s="12"/>
      <c r="H10" s="12"/>
      <c r="I10" s="12"/>
      <c r="J10" s="12"/>
      <c r="K10" s="12"/>
      <c r="L10" s="7"/>
    </row>
    <row r="11" spans="1:12" ht="105" customHeight="1">
      <c r="A11" s="9" t="s">
        <v>7</v>
      </c>
      <c r="B11" s="10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1" s="11">
        <v>30</v>
      </c>
      <c r="D11" s="12">
        <v>122460</v>
      </c>
      <c r="E11" s="12">
        <v>0</v>
      </c>
      <c r="F11" s="12">
        <v>2460</v>
      </c>
      <c r="G11" s="12">
        <v>0</v>
      </c>
      <c r="H11" s="12">
        <v>0</v>
      </c>
      <c r="I11" s="12">
        <v>120000</v>
      </c>
      <c r="J11" s="12">
        <v>0</v>
      </c>
      <c r="K11" s="12">
        <v>122460</v>
      </c>
      <c r="L11" s="7"/>
    </row>
    <row r="12" spans="1:12" ht="135" customHeight="1">
      <c r="A12" s="9" t="s">
        <v>8</v>
      </c>
      <c r="B12" s="10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2" s="11">
        <v>40</v>
      </c>
      <c r="D12" s="12">
        <v>65000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65000</v>
      </c>
      <c r="K12" s="12">
        <v>65000</v>
      </c>
      <c r="L12" s="7"/>
    </row>
    <row r="13" spans="1:12" ht="75" customHeight="1">
      <c r="A13" s="9" t="s">
        <v>9</v>
      </c>
      <c r="B13" s="10" t="str">
        <f>"Добровольные пожертвования гражданина"</f>
        <v>Добровольные пожертвования гражданина</v>
      </c>
      <c r="C13" s="11">
        <v>50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7"/>
    </row>
    <row r="14" spans="1:12" ht="90" customHeight="1">
      <c r="A14" s="9" t="s">
        <v>10</v>
      </c>
      <c r="B14" s="10" t="str">
        <f>"Добровольные пожертвования юридического лица"</f>
        <v>Добровольные пожертвования юридического лица</v>
      </c>
      <c r="C14" s="11">
        <v>60</v>
      </c>
      <c r="D14" s="12">
        <v>520000</v>
      </c>
      <c r="E14" s="12">
        <v>0</v>
      </c>
      <c r="F14" s="12">
        <v>0</v>
      </c>
      <c r="G14" s="12">
        <v>0</v>
      </c>
      <c r="H14" s="12">
        <v>0</v>
      </c>
      <c r="I14" s="12">
        <v>520000</v>
      </c>
      <c r="J14" s="12">
        <v>0</v>
      </c>
      <c r="K14" s="12">
        <v>520000</v>
      </c>
      <c r="L14" s="7"/>
    </row>
    <row r="15" spans="1:12" ht="285" customHeight="1">
      <c r="A15" s="9" t="s">
        <v>11</v>
      </c>
      <c r="B15" s="10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C15" s="11">
        <v>70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7"/>
    </row>
    <row r="16" spans="1:12">
      <c r="A16" s="9" t="s">
        <v>5</v>
      </c>
      <c r="B16" s="11" t="str">
        <f>"из них"</f>
        <v>из них</v>
      </c>
      <c r="C16" s="11"/>
      <c r="D16" s="12"/>
      <c r="E16" s="12"/>
      <c r="F16" s="12"/>
      <c r="G16" s="12"/>
      <c r="H16" s="12"/>
      <c r="I16" s="12"/>
      <c r="J16" s="12"/>
      <c r="K16" s="12"/>
      <c r="L16" s="7"/>
    </row>
    <row r="17" spans="1:12" ht="105" customHeight="1">
      <c r="A17" s="9" t="s">
        <v>12</v>
      </c>
      <c r="B17" s="10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7" s="11">
        <v>80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7"/>
    </row>
    <row r="18" spans="1:12" ht="135" customHeight="1">
      <c r="A18" s="9" t="s">
        <v>13</v>
      </c>
      <c r="B18" s="10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8" s="11">
        <v>90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7"/>
    </row>
    <row r="19" spans="1:12" ht="30" customHeight="1">
      <c r="A19" s="9" t="s">
        <v>14</v>
      </c>
      <c r="B19" s="10" t="str">
        <f>"Средства гражданина"</f>
        <v>Средства гражданина</v>
      </c>
      <c r="C19" s="11">
        <v>100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7"/>
    </row>
    <row r="20" spans="1:12" ht="45" customHeight="1">
      <c r="A20" s="9" t="s">
        <v>15</v>
      </c>
      <c r="B20" s="10" t="str">
        <f>"Средства юридического лица"</f>
        <v>Средства юридического лица</v>
      </c>
      <c r="C20" s="11">
        <v>110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7"/>
    </row>
    <row r="21" spans="1:12" ht="90" customHeight="1">
      <c r="A21" s="9" t="s">
        <v>16</v>
      </c>
      <c r="B21" s="10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1">
        <v>120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7"/>
    </row>
    <row r="22" spans="1:12">
      <c r="A22" s="9" t="s">
        <v>5</v>
      </c>
      <c r="B22" s="11" t="str">
        <f>"из них"</f>
        <v>из них</v>
      </c>
      <c r="C22" s="11"/>
      <c r="D22" s="12"/>
      <c r="E22" s="12"/>
      <c r="F22" s="12"/>
      <c r="G22" s="12"/>
      <c r="H22" s="12"/>
      <c r="I22" s="12"/>
      <c r="J22" s="12"/>
      <c r="K22" s="12"/>
      <c r="L22" s="7"/>
    </row>
    <row r="23" spans="1:12" ht="60" customHeight="1">
      <c r="A23" s="9" t="s">
        <v>17</v>
      </c>
      <c r="B23" s="10" t="str">
        <f>"Перечислено в доход областного бюджета"</f>
        <v>Перечислено в доход областного бюджета</v>
      </c>
      <c r="C23" s="11">
        <v>130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7"/>
    </row>
    <row r="24" spans="1:12" ht="135" customHeight="1">
      <c r="A24" s="9" t="s">
        <v>18</v>
      </c>
      <c r="B24" s="10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4" s="11">
        <v>140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7"/>
    </row>
    <row r="25" spans="1:12">
      <c r="A25" s="9" t="s">
        <v>5</v>
      </c>
      <c r="B25" s="11" t="str">
        <f>"из них"</f>
        <v>из них</v>
      </c>
      <c r="C25" s="11"/>
      <c r="D25" s="12"/>
      <c r="E25" s="12"/>
      <c r="F25" s="12"/>
      <c r="G25" s="12"/>
      <c r="H25" s="12"/>
      <c r="I25" s="12"/>
      <c r="J25" s="12"/>
      <c r="K25" s="12"/>
      <c r="L25" s="7"/>
    </row>
    <row r="26" spans="1:12" ht="180" customHeight="1">
      <c r="A26" s="9" t="s">
        <v>19</v>
      </c>
      <c r="B26" s="10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6" s="11">
        <v>150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7"/>
    </row>
    <row r="27" spans="1:12" ht="195" customHeight="1">
      <c r="A27" s="9" t="s">
        <v>20</v>
      </c>
      <c r="B27" s="10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7" s="11">
        <v>160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7"/>
    </row>
    <row r="28" spans="1:12" ht="105" customHeight="1">
      <c r="A28" s="9" t="s">
        <v>21</v>
      </c>
      <c r="B28" s="10" t="str">
        <f>"Средств, поступивших с превышением предельного размера"</f>
        <v>Средств, поступивших с превышением предельного размера</v>
      </c>
      <c r="C28" s="11">
        <v>170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7"/>
    </row>
    <row r="29" spans="1:12" ht="105" customHeight="1">
      <c r="A29" s="9" t="s">
        <v>22</v>
      </c>
      <c r="B29" s="10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9" s="11">
        <v>180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7"/>
    </row>
    <row r="30" spans="1:12" ht="45" customHeight="1">
      <c r="A30" s="9" t="s">
        <v>23</v>
      </c>
      <c r="B30" s="10" t="str">
        <f>"Израсходовано средств, всего"</f>
        <v>Израсходовано средств, всего</v>
      </c>
      <c r="C30" s="11">
        <v>190</v>
      </c>
      <c r="D30" s="12">
        <v>707260</v>
      </c>
      <c r="E30" s="12">
        <v>0</v>
      </c>
      <c r="F30" s="12">
        <v>2460</v>
      </c>
      <c r="G30" s="12">
        <v>0</v>
      </c>
      <c r="H30" s="12">
        <v>0</v>
      </c>
      <c r="I30" s="12">
        <v>639800</v>
      </c>
      <c r="J30" s="12">
        <v>65000</v>
      </c>
      <c r="K30" s="12">
        <v>707260</v>
      </c>
      <c r="L30" s="7"/>
    </row>
    <row r="31" spans="1:12">
      <c r="A31" s="9" t="s">
        <v>5</v>
      </c>
      <c r="B31" s="11" t="str">
        <f>"из них"</f>
        <v>из них</v>
      </c>
      <c r="C31" s="11"/>
      <c r="D31" s="12"/>
      <c r="E31" s="12"/>
      <c r="F31" s="12"/>
      <c r="G31" s="12"/>
      <c r="H31" s="12"/>
      <c r="I31" s="12"/>
      <c r="J31" s="12"/>
      <c r="K31" s="12"/>
      <c r="L31" s="7"/>
    </row>
    <row r="32" spans="1:12" ht="105" customHeight="1">
      <c r="A32" s="9" t="s">
        <v>24</v>
      </c>
      <c r="B32" s="10" t="str">
        <f>"На организацию сбора подписей избирателей, 
из них"</f>
        <v>На организацию сбора подписей избирателей, 
из них</v>
      </c>
      <c r="C32" s="11">
        <v>200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7"/>
    </row>
    <row r="33" spans="1:12">
      <c r="A33" s="9" t="s">
        <v>5</v>
      </c>
      <c r="B33" s="11" t="str">
        <f>"из них"</f>
        <v>из них</v>
      </c>
      <c r="C33" s="11"/>
      <c r="D33" s="12"/>
      <c r="E33" s="12"/>
      <c r="F33" s="12"/>
      <c r="G33" s="12"/>
      <c r="H33" s="12"/>
      <c r="I33" s="12"/>
      <c r="J33" s="12"/>
      <c r="K33" s="12"/>
      <c r="L33" s="7"/>
    </row>
    <row r="34" spans="1:12" ht="90" customHeight="1">
      <c r="A34" s="9" t="s">
        <v>25</v>
      </c>
      <c r="B34" s="10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4" s="11">
        <v>210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7"/>
    </row>
    <row r="35" spans="1:12" ht="105" customHeight="1">
      <c r="A35" s="9" t="s">
        <v>26</v>
      </c>
      <c r="B35" s="10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5" s="11">
        <v>220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7"/>
    </row>
    <row r="36" spans="1:12" ht="120" customHeight="1">
      <c r="A36" s="9" t="s">
        <v>27</v>
      </c>
      <c r="B36" s="10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6" s="11">
        <v>230</v>
      </c>
      <c r="D36" s="12">
        <v>51000</v>
      </c>
      <c r="E36" s="12">
        <v>0</v>
      </c>
      <c r="F36" s="12">
        <v>0</v>
      </c>
      <c r="G36" s="12">
        <v>0</v>
      </c>
      <c r="H36" s="12">
        <v>0</v>
      </c>
      <c r="I36" s="12">
        <v>51000</v>
      </c>
      <c r="J36" s="12">
        <v>0</v>
      </c>
      <c r="K36" s="12">
        <v>51000</v>
      </c>
      <c r="L36" s="7"/>
    </row>
    <row r="37" spans="1:12" ht="90" customHeight="1">
      <c r="A37" s="9" t="s">
        <v>28</v>
      </c>
      <c r="B37" s="10" t="str">
        <f>"На предвыборную агитацию через сетевые издания"</f>
        <v>На предвыборную агитацию через сетевые издания</v>
      </c>
      <c r="C37" s="11">
        <v>240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7"/>
    </row>
    <row r="38" spans="1:12" ht="135" customHeight="1">
      <c r="A38" s="9" t="s">
        <v>29</v>
      </c>
      <c r="B38" s="10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C38" s="11">
        <v>250</v>
      </c>
      <c r="D38" s="12">
        <v>633620</v>
      </c>
      <c r="E38" s="12">
        <v>0</v>
      </c>
      <c r="F38" s="12">
        <v>2460</v>
      </c>
      <c r="G38" s="12">
        <v>0</v>
      </c>
      <c r="H38" s="12">
        <v>0</v>
      </c>
      <c r="I38" s="12">
        <v>566160</v>
      </c>
      <c r="J38" s="12">
        <v>65000</v>
      </c>
      <c r="K38" s="12">
        <v>633620</v>
      </c>
      <c r="L38" s="7"/>
    </row>
    <row r="39" spans="1:12" ht="90" customHeight="1">
      <c r="A39" s="9" t="s">
        <v>30</v>
      </c>
      <c r="B39" s="10" t="str">
        <f>"На проведение публичных массовых мероприятий"</f>
        <v>На проведение публичных массовых мероприятий</v>
      </c>
      <c r="C39" s="11">
        <v>260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7"/>
    </row>
    <row r="40" spans="1:12" ht="105" customHeight="1">
      <c r="A40" s="9" t="s">
        <v>31</v>
      </c>
      <c r="B40" s="10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0" s="11">
        <v>270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7"/>
    </row>
    <row r="41" spans="1:12" ht="210" customHeight="1">
      <c r="A41" s="9" t="s">
        <v>32</v>
      </c>
      <c r="B41" s="10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C41" s="11">
        <v>280</v>
      </c>
      <c r="D41" s="12">
        <v>10000</v>
      </c>
      <c r="E41" s="12">
        <v>0</v>
      </c>
      <c r="F41" s="12">
        <v>0</v>
      </c>
      <c r="G41" s="12">
        <v>0</v>
      </c>
      <c r="H41" s="12">
        <v>0</v>
      </c>
      <c r="I41" s="12">
        <v>10000</v>
      </c>
      <c r="J41" s="12">
        <v>0</v>
      </c>
      <c r="K41" s="12">
        <v>10000</v>
      </c>
      <c r="L41" s="7"/>
    </row>
    <row r="42" spans="1:12" ht="150" customHeight="1">
      <c r="A42" s="9" t="s">
        <v>33</v>
      </c>
      <c r="B42" s="10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2" s="11">
        <v>290</v>
      </c>
      <c r="D42" s="12">
        <v>12640</v>
      </c>
      <c r="E42" s="12">
        <v>0</v>
      </c>
      <c r="F42" s="12">
        <v>0</v>
      </c>
      <c r="G42" s="12">
        <v>0</v>
      </c>
      <c r="H42" s="12">
        <v>0</v>
      </c>
      <c r="I42" s="12">
        <v>12640</v>
      </c>
      <c r="J42" s="12">
        <v>0</v>
      </c>
      <c r="K42" s="12">
        <v>12640</v>
      </c>
      <c r="L42" s="7"/>
    </row>
    <row r="43" spans="1:12" ht="180" customHeight="1">
      <c r="A43" s="9" t="s">
        <v>34</v>
      </c>
      <c r="B43" s="10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C43" s="11">
        <v>310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7"/>
    </row>
    <row r="44" spans="1:12">
      <c r="A44" s="9" t="s">
        <v>5</v>
      </c>
      <c r="B44" s="11" t="str">
        <f>"из них"</f>
        <v>из них</v>
      </c>
      <c r="C44" s="11"/>
      <c r="D44" s="12"/>
      <c r="E44" s="12"/>
      <c r="F44" s="12"/>
      <c r="G44" s="12"/>
      <c r="H44" s="12"/>
      <c r="I44" s="12"/>
      <c r="J44" s="12"/>
      <c r="K44" s="12"/>
      <c r="L44" s="7"/>
    </row>
    <row r="45" spans="1:12" ht="156" customHeight="1">
      <c r="A45" s="9" t="s">
        <v>35</v>
      </c>
      <c r="B45" s="10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5" s="11">
        <v>300</v>
      </c>
      <c r="D45" s="12">
        <v>200</v>
      </c>
      <c r="E45" s="12">
        <v>0</v>
      </c>
      <c r="F45" s="12">
        <v>0</v>
      </c>
      <c r="G45" s="12">
        <v>0</v>
      </c>
      <c r="H45" s="12">
        <v>0</v>
      </c>
      <c r="I45" s="12">
        <v>200</v>
      </c>
      <c r="J45" s="12">
        <v>0</v>
      </c>
      <c r="K45" s="12">
        <v>200</v>
      </c>
      <c r="L45" s="7"/>
    </row>
    <row r="46" spans="1:12">
      <c r="L46" s="7"/>
    </row>
  </sheetData>
  <mergeCells count="3">
    <mergeCell ref="A1:K1"/>
    <mergeCell ref="A2:K2"/>
    <mergeCell ref="A3:K3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2021-10-18T07:48:39Z</dcterms:created>
  <dcterms:modified xsi:type="dcterms:W3CDTF">2021-10-18T11:44:11Z</dcterms:modified>
</cp:coreProperties>
</file>